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as.lucena\Desktop\"/>
    </mc:Choice>
  </mc:AlternateContent>
  <bookViews>
    <workbookView xWindow="0" yWindow="0" windowWidth="19200" windowHeight="6945"/>
  </bookViews>
  <sheets>
    <sheet name="Custo de um Carro" sheetId="1" r:id="rId1"/>
  </sheets>
  <externalReferences>
    <externalReference r:id="rId2"/>
  </externalReferences>
  <definedNames>
    <definedName name="divida">'[1]Balanço Patrimonial'!$B$204:$B$208</definedName>
    <definedName name="investimentos">'[1]Balanço Patrimonial'!$B$196:$B$202</definedName>
    <definedName name="seguro">[1]Seguros!$B$119:$B$122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5" i="1"/>
  <c r="D6" i="1"/>
  <c r="D7" i="1"/>
  <c r="D8" i="1"/>
  <c r="D9" i="1"/>
  <c r="D23" i="1"/>
  <c r="D14" i="1"/>
  <c r="D15" i="1"/>
  <c r="D16" i="1"/>
  <c r="D17" i="1"/>
  <c r="D24" i="1"/>
  <c r="D25" i="1"/>
  <c r="C10" i="1"/>
  <c r="C11" i="1"/>
  <c r="C23" i="1"/>
  <c r="C12" i="1"/>
  <c r="C13" i="1"/>
  <c r="C14" i="1"/>
  <c r="C15" i="1"/>
  <c r="C16" i="1"/>
  <c r="C17" i="1"/>
  <c r="C18" i="1"/>
  <c r="C24" i="1"/>
  <c r="C25" i="1"/>
  <c r="D19" i="1"/>
  <c r="D20" i="1"/>
</calcChain>
</file>

<file path=xl/comments1.xml><?xml version="1.0" encoding="utf-8"?>
<comments xmlns="http://schemas.openxmlformats.org/spreadsheetml/2006/main">
  <authors>
    <author>Lucas Lucena</author>
  </authors>
  <commentList>
    <comment ref="C2" authorId="0" shapeId="0">
      <text>
        <r>
          <rPr>
            <sz val="9"/>
            <color indexed="81"/>
            <rFont val="Segoe UI"/>
            <charset val="1"/>
          </rPr>
          <t>Insira o valor do seu carro, de acordo com a Tabela FIPE</t>
        </r>
      </text>
    </comment>
    <comment ref="D25" authorId="0" shapeId="0">
      <text>
        <r>
          <rPr>
            <sz val="9"/>
            <color indexed="81"/>
            <rFont val="Segoe UI"/>
            <family val="2"/>
          </rPr>
          <t xml:space="preserve">Esse é o custo médio de seu carro no ano, somando os gastos fixos e os proporcionais. </t>
        </r>
      </text>
    </comment>
  </commentList>
</comments>
</file>

<file path=xl/sharedStrings.xml><?xml version="1.0" encoding="utf-8"?>
<sst xmlns="http://schemas.openxmlformats.org/spreadsheetml/2006/main" count="28" uniqueCount="26">
  <si>
    <t>Valor do veículo</t>
  </si>
  <si>
    <t>Despesas anuais</t>
  </si>
  <si>
    <t>%</t>
  </si>
  <si>
    <t xml:space="preserve"> Valor anual (R$) </t>
  </si>
  <si>
    <t>Seguro</t>
  </si>
  <si>
    <t>IPVA</t>
  </si>
  <si>
    <t>Manutenção</t>
  </si>
  <si>
    <t>Depreciação</t>
  </si>
  <si>
    <t>Custo de oportunidade</t>
  </si>
  <si>
    <t>Franquia</t>
  </si>
  <si>
    <t>Combustível</t>
  </si>
  <si>
    <t>Multas</t>
  </si>
  <si>
    <t>Pedágios</t>
  </si>
  <si>
    <t>Estacionamento</t>
  </si>
  <si>
    <t>Oportunidade de aluguel de garagem</t>
  </si>
  <si>
    <t>Outros</t>
  </si>
  <si>
    <t>Total no ano</t>
  </si>
  <si>
    <t>Custo mensal</t>
  </si>
  <si>
    <t>Custos do Veículo</t>
  </si>
  <si>
    <t>Proporcionais</t>
  </si>
  <si>
    <t>Fixos</t>
  </si>
  <si>
    <t>Totais</t>
  </si>
  <si>
    <t>Quanto custa manter 
o seu carro?</t>
  </si>
  <si>
    <t>www.comoinvestir.com.br</t>
  </si>
  <si>
    <t>Limpeza e conservação</t>
  </si>
  <si>
    <t>Juros do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</si>
</sst>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_);_(* \(#,##0\);_(* &quot;-&quot;??_);_(@_)"/>
    <numFmt numFmtId="167" formatCode="_(&quot;R$&quot;* #,##0_);_(&quot;R$&quot;* \(#,##0\);_(&quot;R$&quot;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name val="Arial"/>
    </font>
    <font>
      <b/>
      <sz val="11"/>
      <color indexed="206"/>
      <name val="Calibri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sz val="12"/>
      <color theme="9" tint="-0.249977111117893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B05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3DEF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27">
    <xf numFmtId="0" fontId="0" fillId="0" borderId="0" xfId="0"/>
    <xf numFmtId="164" fontId="2" fillId="2" borderId="0" xfId="3" applyNumberFormat="1" applyFont="1" applyBorder="1" applyAlignment="1">
      <alignment horizontal="center"/>
    </xf>
    <xf numFmtId="0" fontId="5" fillId="0" borderId="0" xfId="0" applyFont="1"/>
    <xf numFmtId="164" fontId="3" fillId="0" borderId="0" xfId="3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0" fontId="0" fillId="0" borderId="0" xfId="0" applyFill="1"/>
    <xf numFmtId="166" fontId="2" fillId="2" borderId="0" xfId="3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165" fontId="11" fillId="6" borderId="2" xfId="5" applyNumberFormat="1" applyFont="1" applyFill="1" applyBorder="1" applyProtection="1">
      <protection hidden="1"/>
    </xf>
    <xf numFmtId="9" fontId="11" fillId="6" borderId="2" xfId="2" applyFont="1" applyFill="1" applyBorder="1" applyProtection="1">
      <protection hidden="1"/>
    </xf>
    <xf numFmtId="164" fontId="2" fillId="5" borderId="4" xfId="3" applyNumberFormat="1" applyFont="1" applyFill="1" applyBorder="1" applyAlignment="1">
      <alignment horizontal="center"/>
    </xf>
    <xf numFmtId="166" fontId="2" fillId="5" borderId="4" xfId="3" applyNumberFormat="1" applyFont="1" applyFill="1" applyBorder="1" applyAlignment="1">
      <alignment horizontal="center"/>
    </xf>
    <xf numFmtId="164" fontId="2" fillId="5" borderId="1" xfId="3" applyNumberFormat="1" applyFont="1" applyFill="1" applyBorder="1" applyAlignment="1">
      <alignment horizontal="center"/>
    </xf>
    <xf numFmtId="166" fontId="2" fillId="5" borderId="1" xfId="3" applyNumberFormat="1" applyFont="1" applyFill="1" applyBorder="1" applyAlignment="1">
      <alignment horizontal="center"/>
    </xf>
    <xf numFmtId="167" fontId="13" fillId="6" borderId="2" xfId="4" applyNumberFormat="1" applyFont="1" applyFill="1" applyBorder="1" applyProtection="1">
      <protection locked="0"/>
    </xf>
    <xf numFmtId="9" fontId="14" fillId="6" borderId="2" xfId="2" applyFont="1" applyFill="1" applyBorder="1" applyAlignment="1" applyProtection="1">
      <alignment horizontal="center" vertical="center"/>
      <protection hidden="1"/>
    </xf>
    <xf numFmtId="164" fontId="15" fillId="5" borderId="3" xfId="3" applyNumberFormat="1" applyFont="1" applyFill="1" applyBorder="1" applyAlignment="1">
      <alignment horizontal="center"/>
    </xf>
    <xf numFmtId="167" fontId="11" fillId="6" borderId="2" xfId="5" applyNumberFormat="1" applyFont="1" applyFill="1" applyBorder="1" applyProtection="1">
      <protection hidden="1"/>
    </xf>
    <xf numFmtId="165" fontId="12" fillId="6" borderId="2" xfId="5" applyNumberFormat="1" applyFont="1" applyFill="1" applyBorder="1" applyProtection="1">
      <protection hidden="1"/>
    </xf>
    <xf numFmtId="9" fontId="7" fillId="6" borderId="2" xfId="2" applyNumberFormat="1" applyFont="1" applyFill="1" applyBorder="1" applyProtection="1">
      <protection hidden="1"/>
    </xf>
    <xf numFmtId="167" fontId="12" fillId="6" borderId="2" xfId="5" applyNumberFormat="1" applyFont="1" applyFill="1" applyBorder="1" applyProtection="1">
      <protection hidden="1"/>
    </xf>
    <xf numFmtId="165" fontId="11" fillId="3" borderId="0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5" fontId="11" fillId="6" borderId="2" xfId="5" applyNumberFormat="1" applyFont="1" applyFill="1" applyBorder="1" applyAlignment="1" applyProtection="1">
      <alignment horizontal="center"/>
      <protection hidden="1"/>
    </xf>
  </cellXfs>
  <cellStyles count="7">
    <cellStyle name="20% - Ênfase1" xfId="4" builtinId="30"/>
    <cellStyle name="40% - Ênfase1" xfId="5" builtinId="31"/>
    <cellStyle name="Ênfase1" xfId="3" builtinId="29"/>
    <cellStyle name="Hiperlink" xfId="6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D3D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50800</xdr:rowOff>
    </xdr:from>
    <xdr:to>
      <xdr:col>1</xdr:col>
      <xdr:colOff>1612900</xdr:colOff>
      <xdr:row>0</xdr:row>
      <xdr:rowOff>590074</xdr:rowOff>
    </xdr:to>
    <xdr:pic>
      <xdr:nvPicPr>
        <xdr:cNvPr id="2" name="Imagem 1" descr="https://comoinvestir.anbima.com.br/wp-content/themes/anbima_comoinvestir/images/logo-mai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0800"/>
          <a:ext cx="1003300" cy="539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/OneDrive/Projeto%20Livro/Meu%20Planejamento%20Financeiro/Meu%20Planejamento%20Financeir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u Planejamnto Financeiro"/>
      <sheetName val="Instruções"/>
      <sheetName val="Valores"/>
      <sheetName val="Aposentadoria"/>
      <sheetName val="Objetivos"/>
      <sheetName val="Orçamento"/>
      <sheetName val="Gráfico do Orçamento"/>
      <sheetName val="Antecipação de Compras"/>
      <sheetName val="Balanço Patrimonial"/>
      <sheetName val="Evolução do patrimônio"/>
      <sheetName val="Gráfico da evolução"/>
      <sheetName val="Custo de um Carro"/>
      <sheetName val="Seg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96">
          <cell r="B196" t="str">
            <v>Imóveis</v>
          </cell>
        </row>
        <row r="197">
          <cell r="B197" t="str">
            <v>Ativo sem retorno</v>
          </cell>
        </row>
        <row r="198">
          <cell r="B198" t="str">
            <v>Renda Fixa</v>
          </cell>
        </row>
        <row r="199">
          <cell r="B199" t="str">
            <v>Previdência</v>
          </cell>
        </row>
        <row r="200">
          <cell r="B200" t="str">
            <v>Outros Mercados</v>
          </cell>
        </row>
        <row r="201">
          <cell r="B201" t="str">
            <v>Empresas próprias</v>
          </cell>
        </row>
        <row r="202">
          <cell r="B202" t="str">
            <v>Renda Variável</v>
          </cell>
        </row>
        <row r="204">
          <cell r="B204" t="str">
            <v>Financ. Imobiliário</v>
          </cell>
        </row>
        <row r="205">
          <cell r="B205" t="str">
            <v>Financ. Veículo</v>
          </cell>
        </row>
        <row r="206">
          <cell r="B206" t="str">
            <v>Empréstimo Pessoal</v>
          </cell>
        </row>
        <row r="207">
          <cell r="B207" t="str">
            <v>Cartão de Crédito</v>
          </cell>
        </row>
        <row r="208">
          <cell r="B208" t="str">
            <v>Outros</v>
          </cell>
        </row>
      </sheetData>
      <sheetData sheetId="9" refreshError="1"/>
      <sheetData sheetId="10" refreshError="1"/>
      <sheetData sheetId="11" refreshError="1"/>
      <sheetData sheetId="12">
        <row r="119">
          <cell r="B119" t="str">
            <v>Veículo</v>
          </cell>
        </row>
        <row r="120">
          <cell r="B120" t="str">
            <v>Residencial</v>
          </cell>
        </row>
        <row r="121">
          <cell r="B121" t="str">
            <v>Vida e acidentes</v>
          </cell>
        </row>
        <row r="122">
          <cell r="B122" t="str">
            <v>Outros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oinvestir.com.b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30"/>
  <sheetViews>
    <sheetView showGridLines="0" tabSelected="1" zoomScale="150" zoomScaleNormal="150" zoomScalePageLayoutView="150" workbookViewId="0">
      <selection activeCell="D17" sqref="D17"/>
    </sheetView>
  </sheetViews>
  <sheetFormatPr defaultColWidth="10.85546875" defaultRowHeight="12.75" x14ac:dyDescent="0.2"/>
  <cols>
    <col min="1" max="1" width="2.85546875" customWidth="1"/>
    <col min="2" max="2" width="34.42578125" style="8" customWidth="1"/>
    <col min="3" max="3" width="6" style="8" customWidth="1"/>
    <col min="4" max="4" width="23.5703125" style="8" customWidth="1"/>
    <col min="5" max="5" width="13" customWidth="1"/>
  </cols>
  <sheetData>
    <row r="1" spans="2:4" ht="56.25" customHeight="1" x14ac:dyDescent="0.2">
      <c r="B1"/>
      <c r="C1" s="23" t="s">
        <v>22</v>
      </c>
      <c r="D1" s="23"/>
    </row>
    <row r="2" spans="2:4" s="2" customFormat="1" ht="15" x14ac:dyDescent="0.25">
      <c r="B2" s="1" t="s">
        <v>0</v>
      </c>
      <c r="C2" s="22">
        <v>30000</v>
      </c>
      <c r="D2" s="22"/>
    </row>
    <row r="3" spans="2:4" s="5" customFormat="1" ht="9.9499999999999993" customHeight="1" x14ac:dyDescent="0.25">
      <c r="B3" s="3"/>
      <c r="C3" s="4"/>
      <c r="D3" s="4"/>
    </row>
    <row r="4" spans="2:4" x14ac:dyDescent="0.2">
      <c r="B4" s="17" t="s">
        <v>1</v>
      </c>
      <c r="C4" s="17" t="s">
        <v>2</v>
      </c>
      <c r="D4" s="17" t="s">
        <v>3</v>
      </c>
    </row>
    <row r="5" spans="2:4" ht="15" x14ac:dyDescent="0.25">
      <c r="B5" s="26" t="s">
        <v>4</v>
      </c>
      <c r="C5" s="16">
        <v>0.04</v>
      </c>
      <c r="D5" s="15">
        <f>C5*C$2</f>
        <v>1200</v>
      </c>
    </row>
    <row r="6" spans="2:4" ht="15" x14ac:dyDescent="0.25">
      <c r="B6" s="26" t="s">
        <v>5</v>
      </c>
      <c r="C6" s="16">
        <v>0.03</v>
      </c>
      <c r="D6" s="15">
        <f t="shared" ref="D6:D9" si="0">C6*C$2</f>
        <v>900</v>
      </c>
    </row>
    <row r="7" spans="2:4" ht="15" x14ac:dyDescent="0.25">
      <c r="B7" s="26" t="s">
        <v>6</v>
      </c>
      <c r="C7" s="16">
        <v>0.03</v>
      </c>
      <c r="D7" s="15">
        <f t="shared" si="0"/>
        <v>900</v>
      </c>
    </row>
    <row r="8" spans="2:4" ht="15" x14ac:dyDescent="0.25">
      <c r="B8" s="26" t="s">
        <v>7</v>
      </c>
      <c r="C8" s="16">
        <v>0.1</v>
      </c>
      <c r="D8" s="15">
        <f t="shared" si="0"/>
        <v>3000</v>
      </c>
    </row>
    <row r="9" spans="2:4" ht="15" x14ac:dyDescent="0.25">
      <c r="B9" s="26" t="s">
        <v>8</v>
      </c>
      <c r="C9" s="16">
        <v>0.06</v>
      </c>
      <c r="D9" s="15">
        <f t="shared" si="0"/>
        <v>1800</v>
      </c>
    </row>
    <row r="10" spans="2:4" ht="15" x14ac:dyDescent="0.25">
      <c r="B10" s="26" t="s">
        <v>9</v>
      </c>
      <c r="C10" s="16">
        <f>IF(C$2="","",(D10/C$2))</f>
        <v>0</v>
      </c>
      <c r="D10" s="15"/>
    </row>
    <row r="11" spans="2:4" ht="15" x14ac:dyDescent="0.25">
      <c r="B11" s="26" t="s">
        <v>25</v>
      </c>
      <c r="C11" s="16">
        <f>IF(C$2="","",(D11/C$2))</f>
        <v>0</v>
      </c>
      <c r="D11" s="15"/>
    </row>
    <row r="12" spans="2:4" ht="15" x14ac:dyDescent="0.25">
      <c r="B12" s="26" t="s">
        <v>10</v>
      </c>
      <c r="C12" s="16">
        <f>IF(C$2="","",(D12/C$2))</f>
        <v>0.12</v>
      </c>
      <c r="D12" s="15">
        <f>300*12</f>
        <v>3600</v>
      </c>
    </row>
    <row r="13" spans="2:4" ht="15" x14ac:dyDescent="0.25">
      <c r="B13" s="26" t="s">
        <v>11</v>
      </c>
      <c r="C13" s="16">
        <f t="shared" ref="C13:C18" si="1">IF(C$2="","",(D13/C$2))</f>
        <v>8.3333333333333332E-3</v>
      </c>
      <c r="D13" s="15">
        <v>250</v>
      </c>
    </row>
    <row r="14" spans="2:4" ht="15" x14ac:dyDescent="0.25">
      <c r="B14" s="26" t="s">
        <v>12</v>
      </c>
      <c r="C14" s="16">
        <f t="shared" si="1"/>
        <v>1.2E-2</v>
      </c>
      <c r="D14" s="15">
        <f>30*12</f>
        <v>360</v>
      </c>
    </row>
    <row r="15" spans="2:4" ht="15" x14ac:dyDescent="0.25">
      <c r="B15" s="26" t="s">
        <v>13</v>
      </c>
      <c r="C15" s="16">
        <f t="shared" si="1"/>
        <v>3.2000000000000001E-2</v>
      </c>
      <c r="D15" s="15">
        <f>80*12</f>
        <v>960</v>
      </c>
    </row>
    <row r="16" spans="2:4" ht="15" x14ac:dyDescent="0.25">
      <c r="B16" s="26" t="s">
        <v>24</v>
      </c>
      <c r="C16" s="16">
        <f t="shared" si="1"/>
        <v>0.02</v>
      </c>
      <c r="D16" s="15">
        <f>50*12</f>
        <v>600</v>
      </c>
    </row>
    <row r="17" spans="2:4" ht="15" x14ac:dyDescent="0.25">
      <c r="B17" s="26" t="s">
        <v>14</v>
      </c>
      <c r="C17" s="16">
        <f t="shared" si="1"/>
        <v>0.06</v>
      </c>
      <c r="D17" s="15">
        <f>150*12</f>
        <v>1800</v>
      </c>
    </row>
    <row r="18" spans="2:4" ht="15" x14ac:dyDescent="0.25">
      <c r="B18" s="26" t="s">
        <v>15</v>
      </c>
      <c r="C18" s="16">
        <f t="shared" si="1"/>
        <v>0</v>
      </c>
      <c r="D18" s="15"/>
    </row>
    <row r="19" spans="2:4" s="2" customFormat="1" ht="15" x14ac:dyDescent="0.25">
      <c r="B19" s="11" t="s">
        <v>16</v>
      </c>
      <c r="C19" s="11"/>
      <c r="D19" s="12">
        <f>SUM(D5:D18)</f>
        <v>15370</v>
      </c>
    </row>
    <row r="20" spans="2:4" s="2" customFormat="1" ht="15" x14ac:dyDescent="0.25">
      <c r="B20" s="13" t="s">
        <v>17</v>
      </c>
      <c r="C20" s="13"/>
      <c r="D20" s="14">
        <f>D19/12</f>
        <v>1280.8333333333333</v>
      </c>
    </row>
    <row r="21" spans="2:4" ht="9.9499999999999993" customHeight="1" x14ac:dyDescent="0.2">
      <c r="B21" s="7"/>
      <c r="C21" s="7"/>
      <c r="D21" s="7"/>
    </row>
    <row r="22" spans="2:4" s="2" customFormat="1" ht="15" x14ac:dyDescent="0.25">
      <c r="B22" s="1" t="s">
        <v>18</v>
      </c>
      <c r="C22" s="1" t="s">
        <v>2</v>
      </c>
      <c r="D22" s="6" t="s">
        <v>3</v>
      </c>
    </row>
    <row r="23" spans="2:4" ht="15" x14ac:dyDescent="0.25">
      <c r="B23" s="9" t="s">
        <v>19</v>
      </c>
      <c r="C23" s="10">
        <f>SUM(C5:C11)</f>
        <v>0.26</v>
      </c>
      <c r="D23" s="18">
        <f>SUM(D5:D9)</f>
        <v>7800</v>
      </c>
    </row>
    <row r="24" spans="2:4" ht="15" x14ac:dyDescent="0.25">
      <c r="B24" s="9" t="s">
        <v>20</v>
      </c>
      <c r="C24" s="10">
        <f>SUM(C12:C18)</f>
        <v>0.2523333333333333</v>
      </c>
      <c r="D24" s="18">
        <f>SUM(D12:D18)</f>
        <v>7570</v>
      </c>
    </row>
    <row r="25" spans="2:4" s="2" customFormat="1" ht="15" x14ac:dyDescent="0.25">
      <c r="B25" s="19" t="s">
        <v>21</v>
      </c>
      <c r="C25" s="20">
        <f>SUM(C23:C24)</f>
        <v>0.51233333333333331</v>
      </c>
      <c r="D25" s="21">
        <f>SUM(D23:D24)</f>
        <v>15370</v>
      </c>
    </row>
    <row r="26" spans="2:4" ht="14.25" x14ac:dyDescent="0.2">
      <c r="B26" s="24"/>
      <c r="C26" s="25"/>
      <c r="D26" s="25"/>
    </row>
    <row r="27" spans="2:4" ht="14.25" x14ac:dyDescent="0.2">
      <c r="B27" s="24" t="s">
        <v>23</v>
      </c>
      <c r="C27" s="25"/>
      <c r="D27" s="25"/>
    </row>
    <row r="28" spans="2:4" ht="14.25" x14ac:dyDescent="0.2">
      <c r="B28" s="7"/>
      <c r="C28" s="7"/>
      <c r="D28" s="7"/>
    </row>
    <row r="29" spans="2:4" ht="14.25" x14ac:dyDescent="0.2">
      <c r="B29" s="7"/>
      <c r="C29" s="7"/>
      <c r="D29" s="7"/>
    </row>
    <row r="30" spans="2:4" ht="14.25" x14ac:dyDescent="0.2">
      <c r="B30" s="7"/>
      <c r="C30" s="7"/>
      <c r="D30" s="7"/>
    </row>
  </sheetData>
  <mergeCells count="4">
    <mergeCell ref="C2:D2"/>
    <mergeCell ref="C1:D1"/>
    <mergeCell ref="B26:D26"/>
    <mergeCell ref="B27:D27"/>
  </mergeCells>
  <hyperlinks>
    <hyperlink ref="B27" r:id="rId1"/>
  </hyperlinks>
  <pageMargins left="0.75" right="0.75" top="1" bottom="1" header="0.5" footer="0.5"/>
  <pageSetup paperSize="9" orientation="portrait" horizontalDpi="4294967292" verticalDpi="4294967292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 de um Carro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</dc:creator>
  <cp:lastModifiedBy>Lucas Lucena</cp:lastModifiedBy>
  <dcterms:created xsi:type="dcterms:W3CDTF">2018-01-22T11:40:34Z</dcterms:created>
  <dcterms:modified xsi:type="dcterms:W3CDTF">2018-01-29T16:46:37Z</dcterms:modified>
</cp:coreProperties>
</file>